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he\OneDrive\1.5 Church\Returns - on line\"/>
    </mc:Choice>
  </mc:AlternateContent>
  <xr:revisionPtr revIDLastSave="0" documentId="13_ncr:1_{00E9CDF1-B95B-4BDD-BF45-18EDC94AB34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6" i="1" l="1"/>
  <c r="G61" i="1"/>
  <c r="H61" i="1"/>
  <c r="I61" i="1"/>
  <c r="K61" i="1"/>
  <c r="L61" i="1"/>
  <c r="M61" i="1"/>
  <c r="F60" i="1"/>
  <c r="H58" i="1"/>
  <c r="I58" i="1"/>
  <c r="J58" i="1"/>
  <c r="K58" i="1"/>
  <c r="L58" i="1"/>
  <c r="M58" i="1"/>
  <c r="G58" i="1"/>
  <c r="F58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3" i="1"/>
  <c r="K57" i="1" l="1"/>
  <c r="K60" i="1" l="1"/>
  <c r="M54" i="1"/>
  <c r="F69" i="1"/>
  <c r="G69" i="1"/>
  <c r="R70" i="1" l="1"/>
  <c r="Q69" i="1"/>
  <c r="P68" i="1"/>
  <c r="O65" i="1"/>
  <c r="I57" i="1"/>
  <c r="H57" i="1"/>
  <c r="G57" i="1"/>
  <c r="F57" i="1"/>
  <c r="M8" i="1"/>
  <c r="M4" i="1"/>
  <c r="M5" i="1"/>
  <c r="M6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F61" i="1" l="1"/>
  <c r="G60" i="1"/>
  <c r="H60" i="1"/>
  <c r="I60" i="1"/>
  <c r="E57" i="1"/>
  <c r="E58" i="1" s="1"/>
  <c r="L3" i="1"/>
  <c r="L57" i="1" s="1"/>
  <c r="L60" i="1" s="1"/>
  <c r="M3" i="1"/>
  <c r="M57" i="1" s="1"/>
  <c r="M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 Heavens</author>
  </authors>
  <commentList>
    <comment ref="B42" authorId="0" shapeId="0" xr:uid="{0C292EEE-27E9-4134-9FBD-6E624A619000}">
      <text>
        <r>
          <rPr>
            <b/>
            <sz val="9"/>
            <color indexed="81"/>
            <rFont val="Tahoma"/>
            <charset val="1"/>
          </rPr>
          <t>J Heavens:</t>
        </r>
        <r>
          <rPr>
            <sz val="9"/>
            <color indexed="81"/>
            <rFont val="Tahoma"/>
            <charset val="1"/>
          </rPr>
          <t xml:space="preserve">
No figures entered = previous month's used</t>
        </r>
      </text>
    </comment>
  </commentList>
</comments>
</file>

<file path=xl/sharedStrings.xml><?xml version="1.0" encoding="utf-8"?>
<sst xmlns="http://schemas.openxmlformats.org/spreadsheetml/2006/main" count="180" uniqueCount="117">
  <si>
    <t>Epiphany 3</t>
  </si>
  <si>
    <t>Palm Sunday</t>
  </si>
  <si>
    <t>Trinity Sunday</t>
  </si>
  <si>
    <t>Christ the King</t>
  </si>
  <si>
    <t>Normal or Abnormal N or A</t>
  </si>
  <si>
    <t>Reason for Abnormality</t>
  </si>
  <si>
    <t>8am Service</t>
  </si>
  <si>
    <t>Other Adult</t>
  </si>
  <si>
    <t>Other Under 16</t>
  </si>
  <si>
    <t>A</t>
  </si>
  <si>
    <t>Total Sunday</t>
  </si>
  <si>
    <t>Christingle</t>
  </si>
  <si>
    <t>Notes</t>
  </si>
  <si>
    <t>Other</t>
  </si>
  <si>
    <t>Main Service Under 16</t>
  </si>
  <si>
    <t>Main  Service Adult</t>
  </si>
  <si>
    <t>Celtic Communion</t>
  </si>
  <si>
    <t>TOTAL SUNDAY ATTENDANCE</t>
  </si>
  <si>
    <t>TOTAL FOR NORMAL SUNDAYS</t>
  </si>
  <si>
    <t>AVERAGE FOR NORMAL SUNDAYS</t>
  </si>
  <si>
    <t>CELTIC COMMUNION</t>
  </si>
  <si>
    <t>Total</t>
  </si>
  <si>
    <t>Average</t>
  </si>
  <si>
    <t>SUNDAY</t>
  </si>
  <si>
    <t>Funerals</t>
  </si>
  <si>
    <t>Marriages</t>
  </si>
  <si>
    <t>Other Services</t>
  </si>
  <si>
    <t>AVERAGE FOR SUNDAY SERVICES IN THE YEAR</t>
  </si>
  <si>
    <t>ST MARY'S CHURCH BITTON - ANNUAL ATTENDANCE ANALYSIS</t>
  </si>
  <si>
    <t>Funeral</t>
  </si>
  <si>
    <t>Marriage</t>
  </si>
  <si>
    <t>Remembrance</t>
  </si>
  <si>
    <t>Patronal Festival</t>
  </si>
  <si>
    <t>Carol Service</t>
  </si>
  <si>
    <t>Crib Service</t>
  </si>
  <si>
    <t>Holy Communion</t>
  </si>
  <si>
    <t>Christmas Praise</t>
  </si>
  <si>
    <t>Watchnight</t>
  </si>
  <si>
    <t>N</t>
  </si>
  <si>
    <t>TOTAL</t>
  </si>
  <si>
    <t>CHRISTMAS SERVICES*</t>
  </si>
  <si>
    <t>1st Sunday in Lent</t>
  </si>
  <si>
    <t>2nd Sunday in Lent</t>
  </si>
  <si>
    <t>3rd Sunday in Lent</t>
  </si>
  <si>
    <t>4th Sunday in Lent</t>
  </si>
  <si>
    <t>5th Sunday in Lent</t>
  </si>
  <si>
    <t>Trinty 1</t>
  </si>
  <si>
    <t>Trinty 2</t>
  </si>
  <si>
    <t>Trinty 3</t>
  </si>
  <si>
    <t>Trinty 4</t>
  </si>
  <si>
    <t>Trinty 5</t>
  </si>
  <si>
    <t>Trinty 6</t>
  </si>
  <si>
    <t>Trinty 7</t>
  </si>
  <si>
    <t>Trinty 8</t>
  </si>
  <si>
    <t>Trinty 9</t>
  </si>
  <si>
    <t>Trinty 10</t>
  </si>
  <si>
    <t>Trinty 11</t>
  </si>
  <si>
    <t>Trinty 12</t>
  </si>
  <si>
    <t>Trinty 13</t>
  </si>
  <si>
    <t>Trinty 14</t>
  </si>
  <si>
    <t>Trinty 15</t>
  </si>
  <si>
    <t>Trinty 16</t>
  </si>
  <si>
    <t>Trinty 17</t>
  </si>
  <si>
    <t>Trinty 18</t>
  </si>
  <si>
    <t>Trinty 19</t>
  </si>
  <si>
    <t>3rd Sunday in Advent</t>
  </si>
  <si>
    <t>4th Sunday in Advent</t>
  </si>
  <si>
    <t>Harvest Festival</t>
  </si>
  <si>
    <t>Epiohany 1</t>
  </si>
  <si>
    <t>Epiphany 2</t>
  </si>
  <si>
    <t>Easter 2</t>
  </si>
  <si>
    <t>Easter 3</t>
  </si>
  <si>
    <t>Easter 4</t>
  </si>
  <si>
    <t>Easter 5</t>
  </si>
  <si>
    <t>Easter 6</t>
  </si>
  <si>
    <t>Easter Sunday</t>
  </si>
  <si>
    <t>Under 16 Total</t>
  </si>
  <si>
    <t>Adult Total</t>
  </si>
  <si>
    <t xml:space="preserve">Christmas 1 </t>
  </si>
  <si>
    <t>Sun next before Lent</t>
  </si>
  <si>
    <t>Pentecost</t>
  </si>
  <si>
    <t>1st Sunday in Advent</t>
  </si>
  <si>
    <t>2nd Sunday in Advent</t>
  </si>
  <si>
    <t xml:space="preserve">N </t>
  </si>
  <si>
    <t>Family Café Church</t>
  </si>
  <si>
    <t>Easter 7</t>
  </si>
  <si>
    <t>No service</t>
  </si>
  <si>
    <t>Remembrance Sunday</t>
  </si>
  <si>
    <t>2nd Sunday before Adv</t>
  </si>
  <si>
    <t>Epiphany4</t>
  </si>
  <si>
    <t>2nd Sunday before Lent</t>
  </si>
  <si>
    <t>Trinity20</t>
  </si>
  <si>
    <t>Trinity 21</t>
  </si>
  <si>
    <t>Trinty 22</t>
  </si>
  <si>
    <t>Trinity 23</t>
  </si>
  <si>
    <t>Baptism</t>
  </si>
  <si>
    <t>Family Café Church &amp; Baptism</t>
  </si>
  <si>
    <t>Mothering Sunday</t>
  </si>
  <si>
    <t xml:space="preserve">Easter </t>
  </si>
  <si>
    <t>Evensong</t>
  </si>
  <si>
    <t>Gift Service</t>
  </si>
  <si>
    <t>Ash Wednesday</t>
  </si>
  <si>
    <t>Memorial Service - Connie Williams</t>
  </si>
  <si>
    <t>Robert Snow RIP</t>
  </si>
  <si>
    <t>Michael Beavis RIP / Final Hour</t>
  </si>
  <si>
    <t>Gordon Grimster RIP</t>
  </si>
  <si>
    <t>Arran Harper &amp; Stephanie Muse</t>
  </si>
  <si>
    <t>Renewal of wedding vows</t>
  </si>
  <si>
    <t>Peter Sugden &amp; Elinor Littlewood</t>
  </si>
  <si>
    <t>Meadows Leavers'  Service</t>
  </si>
  <si>
    <t>James Smith &amp; Jemma Wiggins</t>
  </si>
  <si>
    <t>Mark Collins &amp; Kirsty Harper</t>
  </si>
  <si>
    <t>Anne Boulton RIP</t>
  </si>
  <si>
    <t>Bellringers Service</t>
  </si>
  <si>
    <t>Patricia Brewer RIP</t>
  </si>
  <si>
    <t>Meadows Carol Service</t>
  </si>
  <si>
    <t>Sean Esmonde &amp; Rebecca Stennet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</si>
</sst>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charset val="2"/>
      <scheme val="minor"/>
    </font>
    <font>
      <sz val="8"/>
      <color theme="1"/>
      <name val="Calibri"/>
      <family val="2"/>
      <charset val="2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3" borderId="1" xfId="0" applyFont="1" applyFill="1" applyBorder="1"/>
    <xf numFmtId="1" fontId="0" fillId="6" borderId="1" xfId="0" applyNumberFormat="1" applyFill="1" applyBorder="1"/>
    <xf numFmtId="164" fontId="0" fillId="6" borderId="1" xfId="0" applyNumberFormat="1" applyFill="1" applyBorder="1"/>
    <xf numFmtId="1" fontId="0" fillId="0" borderId="1" xfId="0" applyNumberFormat="1" applyBorder="1"/>
    <xf numFmtId="0" fontId="1" fillId="7" borderId="1" xfId="0" applyFont="1" applyFill="1" applyBorder="1"/>
    <xf numFmtId="0" fontId="0" fillId="7" borderId="1" xfId="0" applyFill="1" applyBorder="1"/>
    <xf numFmtId="1" fontId="0" fillId="7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1" fillId="4" borderId="1" xfId="0" applyFont="1" applyFill="1" applyBorder="1"/>
    <xf numFmtId="1" fontId="1" fillId="4" borderId="1" xfId="0" applyNumberFormat="1" applyFont="1" applyFill="1" applyBorder="1"/>
    <xf numFmtId="0" fontId="1" fillId="5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16" fontId="0" fillId="9" borderId="1" xfId="0" applyNumberFormat="1" applyFill="1" applyBorder="1"/>
    <xf numFmtId="0" fontId="1" fillId="9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65" fontId="0" fillId="0" borderId="1" xfId="0" applyNumberFormat="1" applyBorder="1"/>
    <xf numFmtId="0" fontId="10" fillId="0" borderId="1" xfId="0" applyFont="1" applyBorder="1"/>
    <xf numFmtId="0" fontId="13" fillId="0" borderId="1" xfId="0" applyFont="1" applyBorder="1"/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2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workbookViewId="0">
      <pane ySplit="2" topLeftCell="A50" activePane="bottomLeft" state="frozen"/>
      <selection activeCell="D1" sqref="D1"/>
      <selection pane="bottomLeft" activeCell="F58" sqref="F58"/>
    </sheetView>
  </sheetViews>
  <sheetFormatPr defaultRowHeight="14.4"/>
  <cols>
    <col min="1" max="1" width="10.33203125" customWidth="1"/>
    <col min="2" max="2" width="22.5546875" customWidth="1"/>
    <col min="3" max="3" width="10.44140625" customWidth="1"/>
    <col min="4" max="4" width="14.6640625" customWidth="1"/>
    <col min="5" max="5" width="9.6640625" customWidth="1"/>
    <col min="10" max="10" width="26.33203125" customWidth="1"/>
    <col min="11" max="12" width="9.5546875" customWidth="1"/>
    <col min="14" max="14" width="2.109375" customWidth="1"/>
    <col min="15" max="15" width="7.33203125" customWidth="1"/>
    <col min="16" max="16" width="7.88671875" customWidth="1"/>
    <col min="17" max="17" width="7.109375" customWidth="1"/>
    <col min="18" max="18" width="5" bestFit="1" customWidth="1"/>
    <col min="19" max="19" width="32.88671875" customWidth="1"/>
  </cols>
  <sheetData>
    <row r="1" spans="1:19" ht="28.8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9" ht="45.6">
      <c r="A2" s="1">
        <v>2018</v>
      </c>
      <c r="B2" s="2" t="s">
        <v>23</v>
      </c>
      <c r="C2" s="3" t="s">
        <v>4</v>
      </c>
      <c r="D2" s="3" t="s">
        <v>5</v>
      </c>
      <c r="E2" s="3" t="s">
        <v>6</v>
      </c>
      <c r="F2" s="3" t="s">
        <v>14</v>
      </c>
      <c r="G2" s="3" t="s">
        <v>15</v>
      </c>
      <c r="H2" s="3" t="s">
        <v>8</v>
      </c>
      <c r="I2" s="3" t="s">
        <v>7</v>
      </c>
      <c r="J2" s="3" t="s">
        <v>12</v>
      </c>
      <c r="K2" s="3" t="s">
        <v>76</v>
      </c>
      <c r="L2" s="3" t="s">
        <v>77</v>
      </c>
      <c r="M2" s="3" t="s">
        <v>10</v>
      </c>
      <c r="N2" s="3"/>
      <c r="O2" s="4" t="s">
        <v>16</v>
      </c>
      <c r="P2" s="4" t="s">
        <v>29</v>
      </c>
      <c r="Q2" s="4" t="s">
        <v>30</v>
      </c>
      <c r="R2" s="4" t="s">
        <v>13</v>
      </c>
      <c r="S2" s="2"/>
    </row>
    <row r="3" spans="1:19">
      <c r="A3" s="34">
        <v>43472</v>
      </c>
      <c r="B3" s="5" t="s">
        <v>68</v>
      </c>
      <c r="C3" s="5" t="s">
        <v>83</v>
      </c>
      <c r="D3" s="23"/>
      <c r="E3" s="5"/>
      <c r="F3" s="5"/>
      <c r="G3" s="5">
        <v>35</v>
      </c>
      <c r="H3" s="5"/>
      <c r="I3" s="5"/>
      <c r="J3" s="23"/>
      <c r="K3" s="23">
        <f xml:space="preserve"> F3+H3</f>
        <v>0</v>
      </c>
      <c r="L3" s="23">
        <f>E3+G3+I3</f>
        <v>35</v>
      </c>
      <c r="M3" s="6">
        <f t="shared" ref="M3:M18" si="0">SUM(E3:I3)</f>
        <v>35</v>
      </c>
      <c r="N3" s="5"/>
      <c r="O3" s="7"/>
      <c r="P3" s="8"/>
      <c r="Q3" s="8"/>
      <c r="R3" s="8"/>
      <c r="S3" s="22"/>
    </row>
    <row r="4" spans="1:19">
      <c r="A4" s="34">
        <v>43479</v>
      </c>
      <c r="B4" s="5" t="s">
        <v>69</v>
      </c>
      <c r="C4" s="5" t="s">
        <v>9</v>
      </c>
      <c r="D4" s="23" t="s">
        <v>11</v>
      </c>
      <c r="E4" s="5">
        <v>4</v>
      </c>
      <c r="F4" s="5">
        <v>18</v>
      </c>
      <c r="G4" s="5">
        <v>52</v>
      </c>
      <c r="H4" s="5"/>
      <c r="I4" s="5"/>
      <c r="J4" s="23"/>
      <c r="K4" s="23">
        <f t="shared" ref="K4:K56" si="1" xml:space="preserve"> F4+H4</f>
        <v>18</v>
      </c>
      <c r="L4" s="23">
        <f t="shared" ref="L4:L56" si="2">E4+G4+I4</f>
        <v>56</v>
      </c>
      <c r="M4" s="6">
        <f t="shared" si="0"/>
        <v>74</v>
      </c>
      <c r="N4" s="5"/>
      <c r="O4" s="7"/>
      <c r="P4" s="8"/>
      <c r="Q4" s="8"/>
      <c r="R4" s="8"/>
      <c r="S4" s="22"/>
    </row>
    <row r="5" spans="1:19">
      <c r="A5" s="34">
        <v>43486</v>
      </c>
      <c r="B5" s="5" t="s">
        <v>0</v>
      </c>
      <c r="C5" s="5" t="s">
        <v>38</v>
      </c>
      <c r="E5" s="5"/>
      <c r="F5" s="5"/>
      <c r="G5" s="5">
        <v>38</v>
      </c>
      <c r="H5" s="5"/>
      <c r="I5" s="5"/>
      <c r="J5" s="23"/>
      <c r="K5" s="23">
        <f t="shared" si="1"/>
        <v>0</v>
      </c>
      <c r="L5" s="23">
        <f t="shared" si="2"/>
        <v>38</v>
      </c>
      <c r="M5" s="6">
        <f t="shared" si="0"/>
        <v>38</v>
      </c>
      <c r="N5" s="5"/>
      <c r="O5" s="7">
        <v>14</v>
      </c>
      <c r="P5" s="8"/>
      <c r="Q5" s="8"/>
      <c r="R5" s="8"/>
      <c r="S5" s="22"/>
    </row>
    <row r="6" spans="1:19">
      <c r="A6" s="34">
        <v>43493</v>
      </c>
      <c r="B6" s="5" t="s">
        <v>89</v>
      </c>
      <c r="C6" s="5" t="s">
        <v>38</v>
      </c>
      <c r="D6" s="23"/>
      <c r="E6" s="5">
        <v>9</v>
      </c>
      <c r="F6" s="5">
        <v>5</v>
      </c>
      <c r="G6" s="5">
        <v>24</v>
      </c>
      <c r="H6" s="5">
        <v>10</v>
      </c>
      <c r="I6" s="5">
        <v>50</v>
      </c>
      <c r="J6" s="23" t="s">
        <v>96</v>
      </c>
      <c r="K6" s="23">
        <f t="shared" si="1"/>
        <v>15</v>
      </c>
      <c r="L6" s="23">
        <f t="shared" si="2"/>
        <v>83</v>
      </c>
      <c r="M6" s="6">
        <f t="shared" si="0"/>
        <v>98</v>
      </c>
      <c r="N6" s="5"/>
      <c r="O6" s="7"/>
      <c r="P6" s="8"/>
      <c r="Q6" s="8"/>
      <c r="R6" s="8"/>
      <c r="S6" s="22"/>
    </row>
    <row r="7" spans="1:19">
      <c r="A7" s="34">
        <v>43500</v>
      </c>
      <c r="B7" s="5" t="s">
        <v>90</v>
      </c>
      <c r="C7" s="5" t="s">
        <v>38</v>
      </c>
      <c r="D7" s="23"/>
      <c r="E7" s="5"/>
      <c r="F7" s="5"/>
      <c r="G7" s="5">
        <v>38</v>
      </c>
      <c r="H7" s="5"/>
      <c r="I7" s="5"/>
      <c r="J7" s="23"/>
      <c r="K7" s="23">
        <f t="shared" si="1"/>
        <v>0</v>
      </c>
      <c r="L7" s="23">
        <f t="shared" si="2"/>
        <v>38</v>
      </c>
      <c r="M7" s="6">
        <f t="shared" si="0"/>
        <v>38</v>
      </c>
      <c r="N7" s="5"/>
      <c r="O7" s="7"/>
      <c r="P7" s="8"/>
      <c r="Q7" s="8"/>
      <c r="R7" s="8"/>
      <c r="S7" s="22"/>
    </row>
    <row r="8" spans="1:19">
      <c r="A8" s="34">
        <v>43507</v>
      </c>
      <c r="B8" s="5" t="s">
        <v>79</v>
      </c>
      <c r="C8" s="5" t="s">
        <v>38</v>
      </c>
      <c r="D8" s="23"/>
      <c r="E8" s="5">
        <v>5</v>
      </c>
      <c r="F8" s="5">
        <v>4</v>
      </c>
      <c r="G8" s="5">
        <v>31</v>
      </c>
      <c r="H8" s="5"/>
      <c r="I8" s="5"/>
      <c r="J8" s="23"/>
      <c r="K8" s="23">
        <f t="shared" si="1"/>
        <v>4</v>
      </c>
      <c r="L8" s="23">
        <f t="shared" si="2"/>
        <v>36</v>
      </c>
      <c r="M8" s="6">
        <f t="shared" si="0"/>
        <v>40</v>
      </c>
      <c r="N8" s="5"/>
      <c r="O8" s="7"/>
      <c r="P8" s="8"/>
      <c r="Q8" s="8"/>
      <c r="R8" s="8">
        <v>12</v>
      </c>
      <c r="S8" s="22" t="s">
        <v>101</v>
      </c>
    </row>
    <row r="9" spans="1:19">
      <c r="A9" s="34">
        <v>43514</v>
      </c>
      <c r="B9" s="5" t="s">
        <v>41</v>
      </c>
      <c r="C9" s="5" t="s">
        <v>38</v>
      </c>
      <c r="D9" s="23"/>
      <c r="E9" s="5"/>
      <c r="F9" s="5"/>
      <c r="G9" s="5">
        <v>34</v>
      </c>
      <c r="H9" s="5"/>
      <c r="I9" s="5"/>
      <c r="J9" s="23"/>
      <c r="K9" s="23">
        <f t="shared" si="1"/>
        <v>0</v>
      </c>
      <c r="L9" s="23">
        <f t="shared" si="2"/>
        <v>34</v>
      </c>
      <c r="M9" s="6">
        <f t="shared" si="0"/>
        <v>34</v>
      </c>
      <c r="N9" s="5"/>
      <c r="O9" s="7">
        <v>14</v>
      </c>
      <c r="P9" s="8"/>
      <c r="Q9" s="8"/>
      <c r="R9" s="8"/>
      <c r="S9" s="22"/>
    </row>
    <row r="10" spans="1:19">
      <c r="A10" s="34">
        <v>43521</v>
      </c>
      <c r="B10" s="5" t="s">
        <v>42</v>
      </c>
      <c r="C10" s="5" t="s">
        <v>38</v>
      </c>
      <c r="D10" s="23"/>
      <c r="E10" s="5">
        <v>10</v>
      </c>
      <c r="F10" s="5">
        <v>8</v>
      </c>
      <c r="G10" s="5">
        <v>32</v>
      </c>
      <c r="H10" s="5"/>
      <c r="I10" s="5"/>
      <c r="J10" s="23" t="s">
        <v>84</v>
      </c>
      <c r="K10" s="23">
        <f t="shared" si="1"/>
        <v>8</v>
      </c>
      <c r="L10" s="23">
        <f t="shared" si="2"/>
        <v>42</v>
      </c>
      <c r="M10" s="6">
        <f t="shared" si="0"/>
        <v>50</v>
      </c>
      <c r="N10" s="5"/>
      <c r="O10" s="7"/>
      <c r="P10" s="8"/>
      <c r="Q10" s="8"/>
      <c r="R10" s="8"/>
      <c r="S10" s="32"/>
    </row>
    <row r="11" spans="1:19">
      <c r="A11" s="34">
        <v>43528</v>
      </c>
      <c r="B11" s="5" t="s">
        <v>43</v>
      </c>
      <c r="C11" s="5" t="s">
        <v>38</v>
      </c>
      <c r="D11" s="23"/>
      <c r="E11" s="5"/>
      <c r="F11" s="5"/>
      <c r="G11" s="5">
        <v>30</v>
      </c>
      <c r="H11" s="5"/>
      <c r="I11" s="5"/>
      <c r="J11" s="23"/>
      <c r="K11" s="23">
        <f t="shared" si="1"/>
        <v>0</v>
      </c>
      <c r="L11" s="23">
        <f t="shared" si="2"/>
        <v>30</v>
      </c>
      <c r="M11" s="6">
        <f t="shared" si="0"/>
        <v>30</v>
      </c>
      <c r="N11" s="5"/>
      <c r="O11" s="7"/>
      <c r="P11" s="8"/>
      <c r="Q11" s="8"/>
      <c r="R11" s="8">
        <v>68</v>
      </c>
      <c r="S11" s="22" t="s">
        <v>102</v>
      </c>
    </row>
    <row r="12" spans="1:19">
      <c r="A12" s="34">
        <v>43535</v>
      </c>
      <c r="B12" s="5" t="s">
        <v>44</v>
      </c>
      <c r="C12" s="5" t="s">
        <v>9</v>
      </c>
      <c r="D12" s="23" t="s">
        <v>97</v>
      </c>
      <c r="E12" s="5">
        <v>8</v>
      </c>
      <c r="F12" s="5">
        <v>13</v>
      </c>
      <c r="G12" s="5">
        <v>43</v>
      </c>
      <c r="H12" s="5"/>
      <c r="I12" s="5"/>
      <c r="J12" s="23"/>
      <c r="K12" s="23">
        <f t="shared" si="1"/>
        <v>13</v>
      </c>
      <c r="L12" s="23">
        <f t="shared" si="2"/>
        <v>51</v>
      </c>
      <c r="M12" s="6">
        <f t="shared" si="0"/>
        <v>64</v>
      </c>
      <c r="N12" s="5"/>
      <c r="O12" s="7"/>
      <c r="P12" s="8">
        <v>87</v>
      </c>
      <c r="Q12" s="8"/>
      <c r="R12" s="8"/>
      <c r="S12" s="22" t="s">
        <v>103</v>
      </c>
    </row>
    <row r="13" spans="1:19">
      <c r="A13" s="34">
        <v>43542</v>
      </c>
      <c r="B13" s="5" t="s">
        <v>45</v>
      </c>
      <c r="C13" s="5" t="s">
        <v>38</v>
      </c>
      <c r="E13" s="5"/>
      <c r="F13" s="5"/>
      <c r="G13" s="5">
        <v>16</v>
      </c>
      <c r="H13" s="5"/>
      <c r="I13" s="5"/>
      <c r="J13" s="23"/>
      <c r="K13" s="23">
        <f t="shared" si="1"/>
        <v>0</v>
      </c>
      <c r="L13" s="23">
        <f t="shared" si="2"/>
        <v>16</v>
      </c>
      <c r="M13" s="6">
        <f t="shared" si="0"/>
        <v>16</v>
      </c>
      <c r="N13" s="5"/>
      <c r="O13" s="7"/>
      <c r="P13" s="8"/>
      <c r="Q13" s="8"/>
      <c r="R13" s="8"/>
      <c r="S13" s="31"/>
    </row>
    <row r="14" spans="1:19">
      <c r="A14" s="34">
        <v>43549</v>
      </c>
      <c r="B14" s="5" t="s">
        <v>1</v>
      </c>
      <c r="C14" s="5" t="s">
        <v>9</v>
      </c>
      <c r="D14" s="23" t="s">
        <v>1</v>
      </c>
      <c r="E14" s="5">
        <v>7</v>
      </c>
      <c r="F14" s="5">
        <v>14</v>
      </c>
      <c r="G14" s="5">
        <v>28</v>
      </c>
      <c r="H14" s="5">
        <v>4</v>
      </c>
      <c r="I14" s="5">
        <v>34</v>
      </c>
      <c r="J14" s="23" t="s">
        <v>84</v>
      </c>
      <c r="K14" s="23">
        <f t="shared" si="1"/>
        <v>18</v>
      </c>
      <c r="L14" s="23">
        <f t="shared" si="2"/>
        <v>69</v>
      </c>
      <c r="M14" s="6">
        <f t="shared" si="0"/>
        <v>87</v>
      </c>
      <c r="N14" s="5"/>
      <c r="O14" s="7"/>
      <c r="P14" s="8">
        <v>73</v>
      </c>
      <c r="Q14" s="8"/>
      <c r="R14" s="8">
        <v>12</v>
      </c>
      <c r="S14" s="22" t="s">
        <v>104</v>
      </c>
    </row>
    <row r="15" spans="1:19">
      <c r="A15" s="34">
        <v>43556</v>
      </c>
      <c r="B15" s="5" t="s">
        <v>75</v>
      </c>
      <c r="C15" s="5" t="s">
        <v>9</v>
      </c>
      <c r="D15" s="23" t="s">
        <v>98</v>
      </c>
      <c r="E15" s="5">
        <v>6</v>
      </c>
      <c r="F15" s="5">
        <v>8</v>
      </c>
      <c r="G15" s="5">
        <v>52</v>
      </c>
      <c r="H15" s="5"/>
      <c r="I15" s="5"/>
      <c r="J15" s="23"/>
      <c r="K15" s="23">
        <f t="shared" si="1"/>
        <v>8</v>
      </c>
      <c r="L15" s="23">
        <f t="shared" si="2"/>
        <v>58</v>
      </c>
      <c r="M15" s="6">
        <f t="shared" si="0"/>
        <v>66</v>
      </c>
      <c r="N15" s="5"/>
      <c r="O15" s="7"/>
      <c r="P15" s="8">
        <v>166</v>
      </c>
      <c r="Q15" s="8"/>
      <c r="R15" s="8"/>
      <c r="S15" s="22" t="s">
        <v>105</v>
      </c>
    </row>
    <row r="16" spans="1:19">
      <c r="A16" s="34">
        <v>43563</v>
      </c>
      <c r="B16" s="5" t="s">
        <v>70</v>
      </c>
      <c r="C16" s="5" t="s">
        <v>38</v>
      </c>
      <c r="D16" s="23"/>
      <c r="E16" s="5">
        <v>3</v>
      </c>
      <c r="F16" s="5">
        <v>3</v>
      </c>
      <c r="G16" s="5">
        <v>30</v>
      </c>
      <c r="H16" s="5"/>
      <c r="I16" s="5"/>
      <c r="J16" s="23"/>
      <c r="K16" s="23">
        <f t="shared" si="1"/>
        <v>3</v>
      </c>
      <c r="L16" s="23">
        <f t="shared" si="2"/>
        <v>33</v>
      </c>
      <c r="M16" s="6">
        <f t="shared" si="0"/>
        <v>36</v>
      </c>
      <c r="N16" s="5"/>
      <c r="O16" s="7"/>
      <c r="P16" s="8"/>
      <c r="Q16" s="8"/>
      <c r="R16" s="8"/>
      <c r="S16" s="22"/>
    </row>
    <row r="17" spans="1:19">
      <c r="A17" s="34">
        <v>43570</v>
      </c>
      <c r="B17" s="5" t="s">
        <v>71</v>
      </c>
      <c r="C17" s="5" t="s">
        <v>38</v>
      </c>
      <c r="D17" s="23"/>
      <c r="E17" s="5"/>
      <c r="F17" s="5"/>
      <c r="G17" s="5">
        <v>27</v>
      </c>
      <c r="H17" s="5"/>
      <c r="I17" s="5"/>
      <c r="J17" s="23"/>
      <c r="K17" s="23">
        <f t="shared" si="1"/>
        <v>0</v>
      </c>
      <c r="L17" s="23">
        <f t="shared" si="2"/>
        <v>27</v>
      </c>
      <c r="M17" s="6">
        <f t="shared" si="0"/>
        <v>27</v>
      </c>
      <c r="N17" s="5"/>
      <c r="O17" s="7"/>
      <c r="P17" s="8"/>
      <c r="Q17" s="8"/>
      <c r="R17" s="8"/>
      <c r="S17" s="22"/>
    </row>
    <row r="18" spans="1:19">
      <c r="A18" s="34">
        <v>43577</v>
      </c>
      <c r="B18" s="5" t="s">
        <v>72</v>
      </c>
      <c r="C18" s="5" t="s">
        <v>38</v>
      </c>
      <c r="D18" s="23"/>
      <c r="E18" s="5">
        <v>9</v>
      </c>
      <c r="F18" s="5">
        <v>4</v>
      </c>
      <c r="G18" s="5">
        <v>24</v>
      </c>
      <c r="H18" s="5"/>
      <c r="I18" s="5"/>
      <c r="J18" s="23"/>
      <c r="K18" s="23">
        <f t="shared" si="1"/>
        <v>4</v>
      </c>
      <c r="L18" s="23">
        <f t="shared" si="2"/>
        <v>33</v>
      </c>
      <c r="M18" s="6">
        <f t="shared" si="0"/>
        <v>37</v>
      </c>
      <c r="N18" s="5"/>
      <c r="O18" s="7">
        <v>11</v>
      </c>
      <c r="P18" s="8"/>
      <c r="Q18" s="8"/>
      <c r="R18" s="8"/>
      <c r="S18" s="32"/>
    </row>
    <row r="19" spans="1:19">
      <c r="A19" s="34">
        <v>43584</v>
      </c>
      <c r="B19" s="5" t="s">
        <v>73</v>
      </c>
      <c r="C19" s="5" t="s">
        <v>9</v>
      </c>
      <c r="D19" s="23" t="s">
        <v>86</v>
      </c>
      <c r="E19" s="5"/>
      <c r="F19" s="5"/>
      <c r="G19" s="5"/>
      <c r="H19" s="5"/>
      <c r="I19" s="5"/>
      <c r="J19" s="23" t="s">
        <v>84</v>
      </c>
      <c r="K19" s="23">
        <f t="shared" si="1"/>
        <v>0</v>
      </c>
      <c r="L19" s="23">
        <f t="shared" si="2"/>
        <v>0</v>
      </c>
      <c r="M19" s="6">
        <f t="shared" ref="M19:M54" si="3">SUM(E19:I19)</f>
        <v>0</v>
      </c>
      <c r="N19" s="5"/>
      <c r="O19" s="7"/>
      <c r="P19" s="8"/>
      <c r="Q19" s="8"/>
      <c r="R19" s="8"/>
      <c r="S19" s="22"/>
    </row>
    <row r="20" spans="1:19">
      <c r="A20" s="34">
        <v>43591</v>
      </c>
      <c r="B20" s="5" t="s">
        <v>74</v>
      </c>
      <c r="C20" s="5" t="s">
        <v>38</v>
      </c>
      <c r="D20" s="23"/>
      <c r="E20" s="5"/>
      <c r="F20" s="5"/>
      <c r="G20" s="5">
        <v>36</v>
      </c>
      <c r="H20" s="5"/>
      <c r="I20" s="5"/>
      <c r="J20" s="23"/>
      <c r="K20" s="23">
        <f t="shared" si="1"/>
        <v>0</v>
      </c>
      <c r="L20" s="23">
        <f t="shared" si="2"/>
        <v>36</v>
      </c>
      <c r="M20" s="6">
        <f t="shared" si="3"/>
        <v>36</v>
      </c>
      <c r="N20" s="5"/>
      <c r="O20" s="7"/>
      <c r="P20" s="8"/>
      <c r="Q20" s="8"/>
      <c r="R20" s="8"/>
      <c r="S20" s="22"/>
    </row>
    <row r="21" spans="1:19">
      <c r="A21" s="34">
        <v>43598</v>
      </c>
      <c r="B21" s="5" t="s">
        <v>85</v>
      </c>
      <c r="C21" s="5" t="s">
        <v>38</v>
      </c>
      <c r="D21" s="23"/>
      <c r="E21" s="5">
        <v>5</v>
      </c>
      <c r="F21" s="5">
        <v>9</v>
      </c>
      <c r="G21" s="5">
        <v>38</v>
      </c>
      <c r="H21" s="5"/>
      <c r="I21" s="5"/>
      <c r="J21" s="23"/>
      <c r="K21" s="23">
        <f t="shared" si="1"/>
        <v>9</v>
      </c>
      <c r="L21" s="23">
        <f t="shared" si="2"/>
        <v>43</v>
      </c>
      <c r="M21" s="6">
        <f t="shared" si="3"/>
        <v>52</v>
      </c>
      <c r="N21" s="5"/>
      <c r="O21" s="7"/>
      <c r="P21" s="8"/>
      <c r="Q21" s="8"/>
      <c r="R21" s="8"/>
      <c r="S21" s="32"/>
    </row>
    <row r="22" spans="1:19">
      <c r="A22" s="34">
        <v>43605</v>
      </c>
      <c r="B22" s="5" t="s">
        <v>80</v>
      </c>
      <c r="C22" s="5" t="s">
        <v>38</v>
      </c>
      <c r="D22" s="23"/>
      <c r="E22" s="5"/>
      <c r="F22" s="5"/>
      <c r="G22" s="36">
        <v>42</v>
      </c>
      <c r="H22" s="5"/>
      <c r="I22" s="5"/>
      <c r="J22" s="23"/>
      <c r="K22" s="23">
        <f t="shared" si="1"/>
        <v>0</v>
      </c>
      <c r="L22" s="23">
        <f t="shared" si="2"/>
        <v>42</v>
      </c>
      <c r="M22" s="6">
        <f t="shared" si="3"/>
        <v>42</v>
      </c>
      <c r="N22" s="5"/>
      <c r="O22" s="7"/>
      <c r="P22" s="8"/>
      <c r="Q22" s="8">
        <v>75</v>
      </c>
      <c r="R22" s="8"/>
      <c r="S22" s="32" t="s">
        <v>106</v>
      </c>
    </row>
    <row r="23" spans="1:19">
      <c r="A23" s="34">
        <v>43612</v>
      </c>
      <c r="B23" s="5" t="s">
        <v>2</v>
      </c>
      <c r="C23" s="5" t="s">
        <v>38</v>
      </c>
      <c r="D23" s="23"/>
      <c r="E23" s="5">
        <v>9</v>
      </c>
      <c r="F23" s="5">
        <v>10</v>
      </c>
      <c r="G23" s="5">
        <v>30</v>
      </c>
      <c r="H23" s="5"/>
      <c r="I23" s="5"/>
      <c r="J23" s="23" t="s">
        <v>84</v>
      </c>
      <c r="K23" s="23">
        <f t="shared" si="1"/>
        <v>10</v>
      </c>
      <c r="L23" s="23">
        <f t="shared" si="2"/>
        <v>39</v>
      </c>
      <c r="M23" s="6">
        <f t="shared" si="3"/>
        <v>49</v>
      </c>
      <c r="N23" s="5"/>
      <c r="O23" s="7"/>
      <c r="P23" s="8"/>
      <c r="Q23" s="8"/>
      <c r="R23" s="8"/>
      <c r="S23" s="33"/>
    </row>
    <row r="24" spans="1:19">
      <c r="A24" s="34">
        <v>43619</v>
      </c>
      <c r="B24" s="5" t="s">
        <v>46</v>
      </c>
      <c r="C24" s="5" t="s">
        <v>38</v>
      </c>
      <c r="D24" s="35"/>
      <c r="E24" s="5"/>
      <c r="F24" s="5">
        <v>2</v>
      </c>
      <c r="G24" s="5">
        <v>38</v>
      </c>
      <c r="H24" s="5"/>
      <c r="I24" s="5"/>
      <c r="J24" s="23"/>
      <c r="K24" s="23">
        <f t="shared" si="1"/>
        <v>2</v>
      </c>
      <c r="L24" s="23">
        <f t="shared" si="2"/>
        <v>38</v>
      </c>
      <c r="M24" s="6">
        <f t="shared" si="3"/>
        <v>40</v>
      </c>
      <c r="N24" s="5"/>
      <c r="O24" s="7"/>
      <c r="P24" s="8"/>
      <c r="Q24" s="8"/>
      <c r="R24" s="8"/>
      <c r="S24" s="32"/>
    </row>
    <row r="25" spans="1:19">
      <c r="A25" s="34">
        <v>43626</v>
      </c>
      <c r="B25" s="5" t="s">
        <v>47</v>
      </c>
      <c r="C25" s="5" t="s">
        <v>38</v>
      </c>
      <c r="D25" s="23"/>
      <c r="E25" s="5">
        <v>6</v>
      </c>
      <c r="F25" s="5">
        <v>7</v>
      </c>
      <c r="G25" s="5">
        <v>35</v>
      </c>
      <c r="H25" s="5"/>
      <c r="I25" s="5"/>
      <c r="J25" s="23"/>
      <c r="K25" s="23">
        <f t="shared" si="1"/>
        <v>7</v>
      </c>
      <c r="L25" s="23">
        <f t="shared" si="2"/>
        <v>41</v>
      </c>
      <c r="M25" s="6">
        <f t="shared" si="3"/>
        <v>48</v>
      </c>
      <c r="N25" s="5"/>
      <c r="O25" s="7"/>
      <c r="P25" s="8"/>
      <c r="Q25" s="8"/>
      <c r="R25" s="8">
        <v>80</v>
      </c>
      <c r="S25" s="22" t="s">
        <v>107</v>
      </c>
    </row>
    <row r="26" spans="1:19">
      <c r="A26" s="34">
        <v>43633</v>
      </c>
      <c r="B26" s="5" t="s">
        <v>48</v>
      </c>
      <c r="C26" s="5" t="s">
        <v>38</v>
      </c>
      <c r="D26" s="23"/>
      <c r="E26" s="5"/>
      <c r="F26" s="5"/>
      <c r="G26" s="5">
        <v>22</v>
      </c>
      <c r="H26" s="5"/>
      <c r="I26" s="5"/>
      <c r="J26" s="23"/>
      <c r="K26" s="23">
        <f t="shared" si="1"/>
        <v>0</v>
      </c>
      <c r="L26" s="23">
        <f t="shared" si="2"/>
        <v>22</v>
      </c>
      <c r="M26" s="6">
        <f t="shared" si="3"/>
        <v>22</v>
      </c>
      <c r="N26" s="5"/>
      <c r="O26" s="7">
        <v>11</v>
      </c>
      <c r="P26" s="8"/>
      <c r="Q26" s="8">
        <v>119</v>
      </c>
      <c r="R26" s="8"/>
      <c r="S26" s="22" t="s">
        <v>108</v>
      </c>
    </row>
    <row r="27" spans="1:19">
      <c r="A27" s="34">
        <v>43640</v>
      </c>
      <c r="B27" s="5" t="s">
        <v>49</v>
      </c>
      <c r="C27" s="5" t="s">
        <v>38</v>
      </c>
      <c r="D27" s="23"/>
      <c r="E27" s="5">
        <v>10</v>
      </c>
      <c r="F27" s="5">
        <v>5</v>
      </c>
      <c r="G27" s="5">
        <v>27</v>
      </c>
      <c r="H27" s="5"/>
      <c r="I27" s="5"/>
      <c r="J27" s="23" t="s">
        <v>84</v>
      </c>
      <c r="K27" s="23">
        <f t="shared" si="1"/>
        <v>5</v>
      </c>
      <c r="L27" s="23">
        <f t="shared" si="2"/>
        <v>37</v>
      </c>
      <c r="M27" s="6">
        <f t="shared" si="3"/>
        <v>42</v>
      </c>
      <c r="N27" s="5"/>
      <c r="O27" s="7"/>
      <c r="P27" s="8"/>
      <c r="Q27" s="8"/>
      <c r="R27" s="8"/>
      <c r="S27" s="22"/>
    </row>
    <row r="28" spans="1:19">
      <c r="A28" s="34">
        <v>43647</v>
      </c>
      <c r="B28" s="5" t="s">
        <v>50</v>
      </c>
      <c r="C28" s="5" t="s">
        <v>38</v>
      </c>
      <c r="D28" s="23"/>
      <c r="E28" s="5"/>
      <c r="F28" s="5">
        <v>2</v>
      </c>
      <c r="G28" s="5">
        <v>36</v>
      </c>
      <c r="H28" s="5"/>
      <c r="I28" s="5"/>
      <c r="J28" s="23"/>
      <c r="K28" s="23">
        <f t="shared" si="1"/>
        <v>2</v>
      </c>
      <c r="L28" s="23">
        <f t="shared" si="2"/>
        <v>36</v>
      </c>
      <c r="M28" s="6">
        <f t="shared" si="3"/>
        <v>38</v>
      </c>
      <c r="N28" s="5"/>
      <c r="O28" s="7"/>
      <c r="P28" s="8"/>
      <c r="Q28" s="8"/>
      <c r="R28" s="8"/>
      <c r="S28" s="32"/>
    </row>
    <row r="29" spans="1:19">
      <c r="A29" s="34">
        <v>43654</v>
      </c>
      <c r="B29" s="5" t="s">
        <v>51</v>
      </c>
      <c r="C29" s="5" t="s">
        <v>38</v>
      </c>
      <c r="D29" s="23"/>
      <c r="E29" s="5">
        <v>7</v>
      </c>
      <c r="F29" s="5">
        <v>14</v>
      </c>
      <c r="G29" s="5">
        <v>41</v>
      </c>
      <c r="H29" s="5"/>
      <c r="I29" s="5"/>
      <c r="J29" s="23"/>
      <c r="K29" s="23">
        <f t="shared" si="1"/>
        <v>14</v>
      </c>
      <c r="L29" s="23">
        <f t="shared" si="2"/>
        <v>48</v>
      </c>
      <c r="M29" s="6">
        <f t="shared" si="3"/>
        <v>62</v>
      </c>
      <c r="N29" s="5"/>
      <c r="O29" s="7"/>
      <c r="P29" s="8"/>
      <c r="Q29" s="8"/>
      <c r="R29" s="8"/>
      <c r="S29" s="22"/>
    </row>
    <row r="30" spans="1:19">
      <c r="A30" s="34">
        <v>43661</v>
      </c>
      <c r="B30" s="5" t="s">
        <v>52</v>
      </c>
      <c r="C30" s="5" t="s">
        <v>38</v>
      </c>
      <c r="D30" s="23"/>
      <c r="E30" s="5"/>
      <c r="F30" s="5">
        <v>2</v>
      </c>
      <c r="G30" s="5">
        <v>39</v>
      </c>
      <c r="H30" s="5"/>
      <c r="I30" s="5"/>
      <c r="J30" s="23"/>
      <c r="K30" s="23">
        <f t="shared" si="1"/>
        <v>2</v>
      </c>
      <c r="L30" s="23">
        <f t="shared" si="2"/>
        <v>39</v>
      </c>
      <c r="M30" s="6">
        <f t="shared" si="3"/>
        <v>41</v>
      </c>
      <c r="N30" s="5"/>
      <c r="O30" s="7"/>
      <c r="P30" s="8"/>
      <c r="Q30" s="8"/>
      <c r="R30" s="8">
        <v>109</v>
      </c>
      <c r="S30" s="22" t="s">
        <v>109</v>
      </c>
    </row>
    <row r="31" spans="1:19">
      <c r="A31" s="34">
        <v>43668</v>
      </c>
      <c r="B31" s="5" t="s">
        <v>53</v>
      </c>
      <c r="C31" s="5" t="s">
        <v>38</v>
      </c>
      <c r="D31" s="23"/>
      <c r="E31" s="5">
        <v>11</v>
      </c>
      <c r="F31" s="5">
        <v>5</v>
      </c>
      <c r="G31" s="5">
        <v>26</v>
      </c>
      <c r="H31" s="5"/>
      <c r="I31" s="5"/>
      <c r="J31" s="23"/>
      <c r="K31" s="23">
        <f t="shared" si="1"/>
        <v>5</v>
      </c>
      <c r="L31" s="23">
        <f t="shared" si="2"/>
        <v>37</v>
      </c>
      <c r="M31" s="6">
        <f t="shared" si="3"/>
        <v>42</v>
      </c>
      <c r="N31" s="5"/>
      <c r="O31" s="7">
        <v>11</v>
      </c>
      <c r="P31" s="8"/>
      <c r="Q31" s="8"/>
      <c r="R31" s="8"/>
      <c r="S31" s="22"/>
    </row>
    <row r="32" spans="1:19">
      <c r="A32" s="34">
        <v>43675</v>
      </c>
      <c r="B32" s="5" t="s">
        <v>54</v>
      </c>
      <c r="C32" s="5" t="s">
        <v>38</v>
      </c>
      <c r="D32" s="23"/>
      <c r="E32" s="5"/>
      <c r="F32" s="5"/>
      <c r="G32" s="5">
        <v>43</v>
      </c>
      <c r="H32" s="5"/>
      <c r="I32" s="5"/>
      <c r="J32" s="24" t="s">
        <v>84</v>
      </c>
      <c r="K32" s="23">
        <f t="shared" si="1"/>
        <v>0</v>
      </c>
      <c r="L32" s="23">
        <f t="shared" si="2"/>
        <v>43</v>
      </c>
      <c r="M32" s="6">
        <f t="shared" si="3"/>
        <v>43</v>
      </c>
      <c r="N32" s="5"/>
      <c r="O32" s="7"/>
      <c r="P32" s="8"/>
      <c r="Q32" s="8"/>
      <c r="R32" s="8"/>
      <c r="S32" s="32"/>
    </row>
    <row r="33" spans="1:19">
      <c r="A33" s="34">
        <v>43682</v>
      </c>
      <c r="B33" s="5" t="s">
        <v>55</v>
      </c>
      <c r="C33" s="5" t="s">
        <v>38</v>
      </c>
      <c r="D33" s="23"/>
      <c r="E33" s="5"/>
      <c r="F33" s="5"/>
      <c r="G33" s="5">
        <v>25</v>
      </c>
      <c r="H33" s="5">
        <v>25</v>
      </c>
      <c r="I33" s="5">
        <v>76</v>
      </c>
      <c r="J33" s="23" t="s">
        <v>95</v>
      </c>
      <c r="K33" s="23">
        <f t="shared" si="1"/>
        <v>25</v>
      </c>
      <c r="L33" s="23">
        <f t="shared" si="2"/>
        <v>101</v>
      </c>
      <c r="M33" s="6">
        <f t="shared" si="3"/>
        <v>126</v>
      </c>
      <c r="N33" s="5"/>
      <c r="O33" s="7"/>
      <c r="P33" s="8"/>
      <c r="Q33" s="8"/>
      <c r="R33" s="8"/>
      <c r="S33" s="32"/>
    </row>
    <row r="34" spans="1:19">
      <c r="A34" s="34">
        <v>43689</v>
      </c>
      <c r="B34" s="5" t="s">
        <v>56</v>
      </c>
      <c r="C34" s="5" t="s">
        <v>38</v>
      </c>
      <c r="D34" s="23"/>
      <c r="E34" s="5">
        <v>10</v>
      </c>
      <c r="F34" s="5">
        <v>1</v>
      </c>
      <c r="G34" s="5">
        <v>31</v>
      </c>
      <c r="H34" s="5"/>
      <c r="I34" s="5"/>
      <c r="J34" s="23"/>
      <c r="K34" s="23">
        <f t="shared" si="1"/>
        <v>1</v>
      </c>
      <c r="L34" s="23">
        <f t="shared" si="2"/>
        <v>41</v>
      </c>
      <c r="M34" s="6">
        <f t="shared" si="3"/>
        <v>42</v>
      </c>
      <c r="N34" s="5"/>
      <c r="O34" s="7"/>
      <c r="P34" s="8"/>
      <c r="Q34" s="8"/>
      <c r="R34" s="8"/>
      <c r="S34" s="22"/>
    </row>
    <row r="35" spans="1:19">
      <c r="A35" s="34">
        <v>43696</v>
      </c>
      <c r="B35" s="5" t="s">
        <v>57</v>
      </c>
      <c r="C35" s="5" t="s">
        <v>38</v>
      </c>
      <c r="D35" s="23"/>
      <c r="E35" s="5"/>
      <c r="F35" s="5"/>
      <c r="G35" s="5">
        <v>31</v>
      </c>
      <c r="H35" s="5"/>
      <c r="I35" s="5"/>
      <c r="J35" s="23"/>
      <c r="K35" s="23">
        <f t="shared" si="1"/>
        <v>0</v>
      </c>
      <c r="L35" s="23">
        <f t="shared" si="2"/>
        <v>31</v>
      </c>
      <c r="M35" s="6">
        <f t="shared" si="3"/>
        <v>31</v>
      </c>
      <c r="N35" s="5"/>
      <c r="O35" s="7">
        <v>11</v>
      </c>
      <c r="P35" s="8"/>
      <c r="Q35" s="8">
        <v>83</v>
      </c>
      <c r="R35" s="8"/>
      <c r="S35" s="32" t="s">
        <v>110</v>
      </c>
    </row>
    <row r="36" spans="1:19">
      <c r="A36" s="34">
        <v>43703</v>
      </c>
      <c r="B36" s="5" t="s">
        <v>58</v>
      </c>
      <c r="C36" s="5" t="s">
        <v>38</v>
      </c>
      <c r="D36" s="23"/>
      <c r="E36" s="5">
        <v>11</v>
      </c>
      <c r="F36" s="5">
        <v>4</v>
      </c>
      <c r="G36" s="5">
        <v>14</v>
      </c>
      <c r="H36" s="5"/>
      <c r="I36" s="5"/>
      <c r="J36" s="23"/>
      <c r="K36" s="23">
        <f t="shared" si="1"/>
        <v>4</v>
      </c>
      <c r="L36" s="23">
        <f t="shared" si="2"/>
        <v>25</v>
      </c>
      <c r="M36" s="6">
        <f t="shared" si="3"/>
        <v>29</v>
      </c>
      <c r="N36" s="5"/>
      <c r="O36" s="7"/>
      <c r="P36" s="8"/>
      <c r="Q36" s="8"/>
      <c r="R36" s="8"/>
      <c r="S36" s="32"/>
    </row>
    <row r="37" spans="1:19">
      <c r="A37" s="34">
        <v>43710</v>
      </c>
      <c r="B37" s="5" t="s">
        <v>59</v>
      </c>
      <c r="C37" s="5" t="s">
        <v>9</v>
      </c>
      <c r="D37" s="23" t="s">
        <v>32</v>
      </c>
      <c r="E37" s="5"/>
      <c r="F37" s="5">
        <v>1</v>
      </c>
      <c r="G37" s="5">
        <v>58</v>
      </c>
      <c r="H37" s="5">
        <v>5</v>
      </c>
      <c r="I37" s="5">
        <v>38</v>
      </c>
      <c r="J37" s="23" t="s">
        <v>95</v>
      </c>
      <c r="K37" s="23">
        <f t="shared" si="1"/>
        <v>6</v>
      </c>
      <c r="L37" s="23">
        <f t="shared" si="2"/>
        <v>96</v>
      </c>
      <c r="M37" s="6">
        <f t="shared" si="3"/>
        <v>102</v>
      </c>
      <c r="N37" s="5"/>
      <c r="O37" s="7"/>
      <c r="P37" s="8"/>
      <c r="Q37" s="8"/>
      <c r="R37" s="8"/>
      <c r="S37" s="22"/>
    </row>
    <row r="38" spans="1:19" ht="15" customHeight="1">
      <c r="A38" s="34">
        <v>43717</v>
      </c>
      <c r="B38" s="5" t="s">
        <v>60</v>
      </c>
      <c r="C38" s="5" t="s">
        <v>38</v>
      </c>
      <c r="D38" s="24"/>
      <c r="E38" s="5">
        <v>5</v>
      </c>
      <c r="F38" s="5">
        <v>7</v>
      </c>
      <c r="G38" s="5">
        <v>38</v>
      </c>
      <c r="H38" s="5"/>
      <c r="I38" s="5"/>
      <c r="J38" s="23"/>
      <c r="K38" s="23">
        <f t="shared" si="1"/>
        <v>7</v>
      </c>
      <c r="L38" s="23">
        <f t="shared" si="2"/>
        <v>43</v>
      </c>
      <c r="M38" s="6">
        <f t="shared" si="3"/>
        <v>50</v>
      </c>
      <c r="N38" s="5"/>
      <c r="O38" s="7"/>
      <c r="P38" s="8"/>
      <c r="Q38" s="8"/>
      <c r="R38" s="8"/>
      <c r="S38" s="22"/>
    </row>
    <row r="39" spans="1:19">
      <c r="A39" s="34">
        <v>43724</v>
      </c>
      <c r="B39" s="5" t="s">
        <v>61</v>
      </c>
      <c r="C39" s="5" t="s">
        <v>38</v>
      </c>
      <c r="D39" s="23"/>
      <c r="E39" s="5"/>
      <c r="F39" s="5"/>
      <c r="G39" s="5">
        <v>20</v>
      </c>
      <c r="H39" s="5">
        <v>20</v>
      </c>
      <c r="I39" s="5">
        <v>30</v>
      </c>
      <c r="J39" s="23" t="s">
        <v>95</v>
      </c>
      <c r="K39" s="23">
        <f t="shared" si="1"/>
        <v>20</v>
      </c>
      <c r="L39" s="23">
        <f t="shared" si="2"/>
        <v>50</v>
      </c>
      <c r="M39" s="6">
        <f t="shared" si="3"/>
        <v>70</v>
      </c>
      <c r="N39" s="5"/>
      <c r="O39" s="7"/>
      <c r="P39" s="8"/>
      <c r="Q39" s="8"/>
      <c r="R39" s="8"/>
      <c r="S39" s="22"/>
    </row>
    <row r="40" spans="1:19">
      <c r="A40" s="34">
        <v>43731</v>
      </c>
      <c r="B40" s="5" t="s">
        <v>62</v>
      </c>
      <c r="C40" s="5" t="s">
        <v>38</v>
      </c>
      <c r="D40" s="23"/>
      <c r="E40" s="5">
        <v>10</v>
      </c>
      <c r="F40" s="5">
        <v>11</v>
      </c>
      <c r="G40" s="5">
        <v>29</v>
      </c>
      <c r="H40" s="5"/>
      <c r="I40" s="5"/>
      <c r="J40" s="23"/>
      <c r="K40" s="23">
        <f t="shared" si="1"/>
        <v>11</v>
      </c>
      <c r="L40" s="23">
        <f t="shared" si="2"/>
        <v>39</v>
      </c>
      <c r="M40" s="6">
        <f t="shared" si="3"/>
        <v>50</v>
      </c>
      <c r="N40" s="5"/>
      <c r="O40" s="7">
        <v>11</v>
      </c>
      <c r="P40" s="8"/>
      <c r="Q40" s="8">
        <v>72</v>
      </c>
      <c r="R40" s="8"/>
      <c r="S40" s="22" t="s">
        <v>111</v>
      </c>
    </row>
    <row r="41" spans="1:19">
      <c r="A41" s="34">
        <v>43738</v>
      </c>
      <c r="B41" s="5" t="s">
        <v>63</v>
      </c>
      <c r="C41" s="5" t="s">
        <v>9</v>
      </c>
      <c r="D41" s="23" t="s">
        <v>86</v>
      </c>
      <c r="E41" s="5"/>
      <c r="F41" s="5"/>
      <c r="G41" s="5"/>
      <c r="H41" s="5"/>
      <c r="I41" s="5"/>
      <c r="J41" s="23" t="s">
        <v>84</v>
      </c>
      <c r="K41" s="23">
        <f t="shared" si="1"/>
        <v>0</v>
      </c>
      <c r="L41" s="23">
        <f t="shared" si="2"/>
        <v>0</v>
      </c>
      <c r="M41" s="6">
        <f t="shared" si="3"/>
        <v>0</v>
      </c>
      <c r="N41" s="5"/>
      <c r="O41" s="7"/>
      <c r="P41" s="8"/>
      <c r="Q41" s="8"/>
      <c r="R41" s="8"/>
      <c r="S41" s="22"/>
    </row>
    <row r="42" spans="1:19">
      <c r="A42" s="34">
        <v>43745</v>
      </c>
      <c r="B42" s="5" t="s">
        <v>64</v>
      </c>
      <c r="C42" s="5" t="s">
        <v>38</v>
      </c>
      <c r="D42" s="23"/>
      <c r="E42" s="5"/>
      <c r="F42" s="5">
        <v>2</v>
      </c>
      <c r="G42" s="5">
        <v>37</v>
      </c>
      <c r="H42" s="5"/>
      <c r="I42" s="5"/>
      <c r="J42" s="23"/>
      <c r="K42" s="23">
        <f t="shared" si="1"/>
        <v>2</v>
      </c>
      <c r="L42" s="23">
        <f t="shared" si="2"/>
        <v>37</v>
      </c>
      <c r="M42" s="6">
        <f t="shared" si="3"/>
        <v>39</v>
      </c>
      <c r="N42" s="5"/>
      <c r="O42" s="7"/>
      <c r="P42" s="8"/>
      <c r="Q42" s="8"/>
      <c r="R42" s="8"/>
      <c r="S42" s="22"/>
    </row>
    <row r="43" spans="1:19">
      <c r="A43" s="34">
        <v>43752</v>
      </c>
      <c r="B43" s="5" t="s">
        <v>91</v>
      </c>
      <c r="C43" s="5" t="s">
        <v>9</v>
      </c>
      <c r="D43" s="23" t="s">
        <v>67</v>
      </c>
      <c r="E43" s="5">
        <v>8</v>
      </c>
      <c r="F43" s="5">
        <v>10</v>
      </c>
      <c r="G43" s="5">
        <v>55</v>
      </c>
      <c r="H43" s="5"/>
      <c r="I43" s="5">
        <v>27</v>
      </c>
      <c r="J43" s="23" t="s">
        <v>99</v>
      </c>
      <c r="K43" s="23">
        <f t="shared" si="1"/>
        <v>10</v>
      </c>
      <c r="L43" s="23">
        <f t="shared" si="2"/>
        <v>90</v>
      </c>
      <c r="M43" s="6">
        <f t="shared" si="3"/>
        <v>100</v>
      </c>
      <c r="N43" s="5"/>
      <c r="O43" s="7"/>
      <c r="P43" s="8"/>
      <c r="Q43" s="8"/>
      <c r="R43" s="8"/>
      <c r="S43" s="22"/>
    </row>
    <row r="44" spans="1:19">
      <c r="A44" s="34">
        <v>43759</v>
      </c>
      <c r="B44" s="5" t="s">
        <v>92</v>
      </c>
      <c r="C44" s="5" t="s">
        <v>38</v>
      </c>
      <c r="D44" s="23"/>
      <c r="E44" s="5"/>
      <c r="F44" s="5"/>
      <c r="G44" s="5">
        <v>29</v>
      </c>
      <c r="H44" s="5"/>
      <c r="I44" s="5"/>
      <c r="J44" s="23"/>
      <c r="K44" s="23">
        <f t="shared" si="1"/>
        <v>0</v>
      </c>
      <c r="L44" s="23">
        <f t="shared" si="2"/>
        <v>29</v>
      </c>
      <c r="M44" s="6">
        <f t="shared" si="3"/>
        <v>29</v>
      </c>
      <c r="N44" s="5"/>
      <c r="O44" s="7">
        <v>8</v>
      </c>
      <c r="P44" s="8"/>
      <c r="Q44" s="8"/>
      <c r="R44" s="8"/>
      <c r="S44" s="22"/>
    </row>
    <row r="45" spans="1:19">
      <c r="A45" s="34">
        <v>43766</v>
      </c>
      <c r="B45" s="5" t="s">
        <v>93</v>
      </c>
      <c r="C45" s="5" t="s">
        <v>38</v>
      </c>
      <c r="D45" s="23"/>
      <c r="E45" s="7">
        <v>13</v>
      </c>
      <c r="F45" s="7">
        <v>12</v>
      </c>
      <c r="G45" s="7">
        <v>32</v>
      </c>
      <c r="H45" s="5"/>
      <c r="I45" s="5"/>
      <c r="J45" s="23" t="s">
        <v>84</v>
      </c>
      <c r="K45" s="23">
        <f t="shared" si="1"/>
        <v>12</v>
      </c>
      <c r="L45" s="23">
        <f t="shared" si="2"/>
        <v>45</v>
      </c>
      <c r="M45" s="6">
        <f t="shared" si="3"/>
        <v>57</v>
      </c>
      <c r="N45" s="5"/>
      <c r="O45" s="7"/>
      <c r="P45" s="8"/>
      <c r="Q45" s="8"/>
      <c r="R45" s="8"/>
      <c r="S45" s="22"/>
    </row>
    <row r="46" spans="1:19">
      <c r="A46" s="34">
        <v>43773</v>
      </c>
      <c r="B46" s="5" t="s">
        <v>94</v>
      </c>
      <c r="C46" s="5" t="s">
        <v>38</v>
      </c>
      <c r="D46" s="23"/>
      <c r="E46" s="5"/>
      <c r="F46" s="5">
        <v>2</v>
      </c>
      <c r="G46" s="5">
        <v>32</v>
      </c>
      <c r="H46" s="5"/>
      <c r="I46" s="5"/>
      <c r="J46" s="23"/>
      <c r="K46" s="23">
        <f t="shared" si="1"/>
        <v>2</v>
      </c>
      <c r="L46" s="23">
        <f t="shared" si="2"/>
        <v>32</v>
      </c>
      <c r="M46" s="6">
        <f t="shared" si="3"/>
        <v>34</v>
      </c>
      <c r="N46" s="5"/>
      <c r="O46" s="7"/>
      <c r="P46" s="8"/>
      <c r="Q46" s="8"/>
      <c r="R46" s="8"/>
      <c r="S46" s="22"/>
    </row>
    <row r="47" spans="1:19">
      <c r="A47" s="34">
        <v>43780</v>
      </c>
      <c r="B47" s="5" t="s">
        <v>87</v>
      </c>
      <c r="C47" s="5" t="s">
        <v>9</v>
      </c>
      <c r="D47" s="23" t="s">
        <v>31</v>
      </c>
      <c r="E47" s="5">
        <v>5</v>
      </c>
      <c r="F47" s="5">
        <v>38</v>
      </c>
      <c r="G47" s="5">
        <v>146</v>
      </c>
      <c r="H47" s="5"/>
      <c r="I47" s="5"/>
      <c r="J47" s="23"/>
      <c r="K47" s="23">
        <f t="shared" si="1"/>
        <v>38</v>
      </c>
      <c r="L47" s="23">
        <f t="shared" si="2"/>
        <v>151</v>
      </c>
      <c r="M47" s="6">
        <f t="shared" si="3"/>
        <v>189</v>
      </c>
      <c r="N47" s="5"/>
      <c r="O47" s="7"/>
      <c r="P47" s="8">
        <v>75</v>
      </c>
      <c r="Q47" s="8"/>
      <c r="R47" s="8"/>
      <c r="S47" s="32" t="s">
        <v>112</v>
      </c>
    </row>
    <row r="48" spans="1:19">
      <c r="A48" s="34">
        <v>43787</v>
      </c>
      <c r="B48" s="5" t="s">
        <v>88</v>
      </c>
      <c r="C48" s="5" t="s">
        <v>38</v>
      </c>
      <c r="D48" s="24"/>
      <c r="E48" s="5"/>
      <c r="F48" s="5"/>
      <c r="G48" s="5">
        <v>26</v>
      </c>
      <c r="H48" s="5"/>
      <c r="I48" s="5"/>
      <c r="J48" s="23"/>
      <c r="K48" s="23">
        <f t="shared" si="1"/>
        <v>0</v>
      </c>
      <c r="L48" s="23">
        <f t="shared" si="2"/>
        <v>26</v>
      </c>
      <c r="M48" s="6">
        <f t="shared" si="3"/>
        <v>26</v>
      </c>
      <c r="N48" s="5"/>
      <c r="O48" s="7">
        <v>14</v>
      </c>
      <c r="P48" s="8"/>
      <c r="Q48" s="8"/>
      <c r="R48" s="8">
        <v>28</v>
      </c>
      <c r="S48" s="22" t="s">
        <v>113</v>
      </c>
    </row>
    <row r="49" spans="1:19">
      <c r="A49" s="34">
        <v>43794</v>
      </c>
      <c r="B49" s="5" t="s">
        <v>3</v>
      </c>
      <c r="C49" s="5" t="s">
        <v>38</v>
      </c>
      <c r="D49" s="23"/>
      <c r="E49" s="5">
        <v>10</v>
      </c>
      <c r="F49" s="5">
        <v>13</v>
      </c>
      <c r="G49" s="5">
        <v>38</v>
      </c>
      <c r="H49" s="5"/>
      <c r="I49" s="5"/>
      <c r="J49" s="23" t="s">
        <v>84</v>
      </c>
      <c r="K49" s="23">
        <f t="shared" si="1"/>
        <v>13</v>
      </c>
      <c r="L49" s="23">
        <f t="shared" si="2"/>
        <v>48</v>
      </c>
      <c r="M49" s="6">
        <f t="shared" si="3"/>
        <v>61</v>
      </c>
      <c r="N49" s="5"/>
      <c r="O49" s="7"/>
      <c r="P49" s="8"/>
      <c r="Q49" s="8"/>
      <c r="R49" s="8"/>
      <c r="S49" s="32"/>
    </row>
    <row r="50" spans="1:19">
      <c r="A50" s="34">
        <v>43801</v>
      </c>
      <c r="B50" s="5" t="s">
        <v>81</v>
      </c>
      <c r="C50" s="5" t="s">
        <v>38</v>
      </c>
      <c r="D50" s="23"/>
      <c r="E50" s="5"/>
      <c r="F50" s="5"/>
      <c r="G50" s="5">
        <v>36</v>
      </c>
      <c r="H50" s="5"/>
      <c r="I50" s="5"/>
      <c r="J50" s="23"/>
      <c r="K50" s="23">
        <f t="shared" si="1"/>
        <v>0</v>
      </c>
      <c r="L50" s="23">
        <f t="shared" si="2"/>
        <v>36</v>
      </c>
      <c r="M50" s="6">
        <f t="shared" si="3"/>
        <v>36</v>
      </c>
      <c r="N50" s="5"/>
      <c r="O50" s="7"/>
      <c r="P50" s="8"/>
      <c r="Q50" s="8"/>
      <c r="R50" s="8"/>
      <c r="S50" s="32"/>
    </row>
    <row r="51" spans="1:19">
      <c r="A51" s="34">
        <v>43808</v>
      </c>
      <c r="B51" s="5" t="s">
        <v>82</v>
      </c>
      <c r="C51" s="5" t="s">
        <v>9</v>
      </c>
      <c r="D51" s="23" t="s">
        <v>100</v>
      </c>
      <c r="E51" s="5">
        <v>6</v>
      </c>
      <c r="F51" s="5">
        <v>5</v>
      </c>
      <c r="G51" s="5">
        <v>47</v>
      </c>
      <c r="H51" s="5"/>
      <c r="I51" s="5"/>
      <c r="J51" s="23"/>
      <c r="K51" s="23">
        <f t="shared" si="1"/>
        <v>5</v>
      </c>
      <c r="L51" s="23">
        <f t="shared" si="2"/>
        <v>53</v>
      </c>
      <c r="M51" s="6">
        <f t="shared" si="3"/>
        <v>58</v>
      </c>
      <c r="N51" s="5"/>
      <c r="O51" s="7"/>
      <c r="P51" s="8">
        <v>90</v>
      </c>
      <c r="Q51" s="8"/>
      <c r="R51" s="8"/>
      <c r="S51" s="22" t="s">
        <v>114</v>
      </c>
    </row>
    <row r="52" spans="1:19">
      <c r="A52" s="34">
        <v>43815</v>
      </c>
      <c r="B52" s="5" t="s">
        <v>65</v>
      </c>
      <c r="C52" s="5" t="s">
        <v>38</v>
      </c>
      <c r="D52" s="23"/>
      <c r="E52" s="5"/>
      <c r="F52" s="5"/>
      <c r="G52" s="5">
        <v>37</v>
      </c>
      <c r="H52" s="5"/>
      <c r="I52" s="5"/>
      <c r="J52" s="23"/>
      <c r="K52" s="23">
        <f t="shared" si="1"/>
        <v>0</v>
      </c>
      <c r="L52" s="23">
        <f t="shared" si="2"/>
        <v>37</v>
      </c>
      <c r="M52" s="6">
        <f t="shared" si="3"/>
        <v>37</v>
      </c>
      <c r="N52" s="5"/>
      <c r="O52" s="7"/>
      <c r="P52" s="8"/>
      <c r="Q52" s="8"/>
      <c r="R52" s="8">
        <v>223</v>
      </c>
      <c r="S52" s="22" t="s">
        <v>115</v>
      </c>
    </row>
    <row r="53" spans="1:19">
      <c r="A53" s="34">
        <v>43822</v>
      </c>
      <c r="B53" s="5" t="s">
        <v>66</v>
      </c>
      <c r="C53" s="5" t="s">
        <v>9</v>
      </c>
      <c r="D53" s="23" t="s">
        <v>33</v>
      </c>
      <c r="E53" s="5">
        <v>5</v>
      </c>
      <c r="F53" s="5">
        <v>30</v>
      </c>
      <c r="G53" s="5">
        <v>254</v>
      </c>
      <c r="H53" s="5"/>
      <c r="I53" s="5">
        <v>8</v>
      </c>
      <c r="J53" s="23"/>
      <c r="K53" s="23">
        <f t="shared" si="1"/>
        <v>30</v>
      </c>
      <c r="L53" s="23">
        <f t="shared" si="2"/>
        <v>267</v>
      </c>
      <c r="M53" s="6">
        <f t="shared" si="3"/>
        <v>297</v>
      </c>
      <c r="N53" s="5"/>
      <c r="O53" s="7"/>
      <c r="P53" s="8"/>
      <c r="Q53" s="8">
        <v>94</v>
      </c>
      <c r="R53" s="8"/>
      <c r="S53" s="32" t="s">
        <v>116</v>
      </c>
    </row>
    <row r="54" spans="1:19">
      <c r="A54" s="34">
        <v>43829</v>
      </c>
      <c r="B54" s="25" t="s">
        <v>78</v>
      </c>
      <c r="C54" s="5" t="s">
        <v>9</v>
      </c>
      <c r="D54" s="23" t="s">
        <v>86</v>
      </c>
      <c r="E54" s="5"/>
      <c r="F54" s="5"/>
      <c r="G54" s="5"/>
      <c r="H54" s="5"/>
      <c r="I54" s="5"/>
      <c r="J54" s="23"/>
      <c r="K54" s="23">
        <f t="shared" si="1"/>
        <v>0</v>
      </c>
      <c r="L54" s="23">
        <f t="shared" si="2"/>
        <v>0</v>
      </c>
      <c r="M54" s="6">
        <f t="shared" si="3"/>
        <v>0</v>
      </c>
      <c r="N54" s="5"/>
      <c r="O54" s="7"/>
      <c r="P54" s="8"/>
      <c r="Q54" s="8"/>
      <c r="R54" s="8"/>
      <c r="S54" s="22"/>
    </row>
    <row r="55" spans="1:19">
      <c r="A55" s="34"/>
      <c r="B55" s="25"/>
      <c r="C55" s="5"/>
      <c r="D55" s="23"/>
      <c r="E55" s="5"/>
      <c r="F55" s="5"/>
      <c r="G55" s="5"/>
      <c r="H55" s="5"/>
      <c r="I55" s="5"/>
      <c r="J55" s="23"/>
      <c r="K55" s="23">
        <f t="shared" si="1"/>
        <v>0</v>
      </c>
      <c r="L55" s="23">
        <f t="shared" si="2"/>
        <v>0</v>
      </c>
      <c r="M55" s="6"/>
      <c r="N55" s="5"/>
      <c r="O55" s="7"/>
      <c r="P55" s="8"/>
      <c r="Q55" s="8"/>
      <c r="R55" s="8"/>
      <c r="S55" s="22"/>
    </row>
    <row r="56" spans="1:19">
      <c r="A56" s="5"/>
      <c r="B56" s="10"/>
      <c r="C56" s="5"/>
      <c r="D56" s="23"/>
      <c r="E56" s="5"/>
      <c r="F56" s="5"/>
      <c r="G56" s="5"/>
      <c r="H56" s="5"/>
      <c r="I56" s="5"/>
      <c r="J56" s="23"/>
      <c r="K56" s="23">
        <f t="shared" si="1"/>
        <v>0</v>
      </c>
      <c r="L56" s="23">
        <f t="shared" si="2"/>
        <v>0</v>
      </c>
      <c r="M56" s="6"/>
      <c r="N56" s="5"/>
      <c r="O56" s="7"/>
      <c r="P56" s="8"/>
      <c r="Q56" s="8"/>
      <c r="R56" s="8"/>
      <c r="S56" s="22"/>
    </row>
    <row r="57" spans="1:19">
      <c r="A57" s="9" t="s">
        <v>17</v>
      </c>
      <c r="B57" s="10"/>
      <c r="C57" s="10"/>
      <c r="D57" s="10"/>
      <c r="E57" s="10">
        <f>SUM(E3:E56)</f>
        <v>192</v>
      </c>
      <c r="F57" s="10">
        <f>SUM(F3:F56)</f>
        <v>269</v>
      </c>
      <c r="G57" s="10">
        <f>SUM(G3:G56)</f>
        <v>2002</v>
      </c>
      <c r="H57" s="10">
        <f>SUM(H3:H56)</f>
        <v>64</v>
      </c>
      <c r="I57" s="10">
        <f>SUM(I3:I56)</f>
        <v>263</v>
      </c>
      <c r="J57" s="10"/>
      <c r="K57" s="11">
        <f t="shared" ref="K57:L57" si="4">SUM(K3:K56)</f>
        <v>333</v>
      </c>
      <c r="L57" s="11">
        <f t="shared" si="4"/>
        <v>2457</v>
      </c>
      <c r="M57" s="11">
        <f>SUM(M3:M56)</f>
        <v>2790</v>
      </c>
      <c r="N57" s="5"/>
      <c r="O57" s="7"/>
      <c r="P57" s="8"/>
      <c r="Q57" s="8"/>
      <c r="R57" s="8"/>
      <c r="S57" s="22"/>
    </row>
    <row r="58" spans="1:19">
      <c r="A58" s="9" t="s">
        <v>27</v>
      </c>
      <c r="B58" s="25"/>
      <c r="C58" s="10"/>
      <c r="D58" s="10"/>
      <c r="E58" s="12">
        <f>E57/24</f>
        <v>8</v>
      </c>
      <c r="F58" s="13">
        <f>F57/52</f>
        <v>5.1730769230769234</v>
      </c>
      <c r="G58" s="13">
        <f>G57/52</f>
        <v>38.5</v>
      </c>
      <c r="H58" s="13">
        <f t="shared" ref="H58:M58" si="5">H57/52</f>
        <v>1.2307692307692308</v>
      </c>
      <c r="I58" s="13">
        <f t="shared" si="5"/>
        <v>5.0576923076923075</v>
      </c>
      <c r="J58" s="13">
        <f t="shared" si="5"/>
        <v>0</v>
      </c>
      <c r="K58" s="13">
        <f t="shared" si="5"/>
        <v>6.4038461538461542</v>
      </c>
      <c r="L58" s="13">
        <f t="shared" si="5"/>
        <v>47.25</v>
      </c>
      <c r="M58" s="13">
        <f t="shared" si="5"/>
        <v>53.653846153846153</v>
      </c>
      <c r="N58" s="14"/>
      <c r="O58" s="7"/>
      <c r="P58" s="8"/>
      <c r="Q58" s="8"/>
      <c r="R58" s="8"/>
      <c r="S58" s="22"/>
    </row>
    <row r="59" spans="1:19">
      <c r="A59" s="5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8"/>
      <c r="Q59" s="8"/>
      <c r="R59" s="8"/>
      <c r="S59" s="22"/>
    </row>
    <row r="60" spans="1:19">
      <c r="A60" s="15" t="s">
        <v>18</v>
      </c>
      <c r="B60" s="16"/>
      <c r="C60" s="16"/>
      <c r="D60" s="16"/>
      <c r="E60" s="16"/>
      <c r="F60" s="16">
        <f>F57-(F4+F14+F15+F19+F37+F41+F43+F47+F51+F53+F54)</f>
        <v>145</v>
      </c>
      <c r="G60" s="16">
        <f t="shared" ref="G60:M60" si="6">G57-(G4+G7+G17+G18+G20+G25+G29+G33+G38+G43+G46+G48+G53+G54)</f>
        <v>1319</v>
      </c>
      <c r="H60" s="16">
        <f t="shared" si="6"/>
        <v>39</v>
      </c>
      <c r="I60" s="16">
        <f t="shared" si="6"/>
        <v>152</v>
      </c>
      <c r="J60" s="16"/>
      <c r="K60" s="16">
        <f t="shared" si="6"/>
        <v>216</v>
      </c>
      <c r="L60" s="16">
        <f t="shared" si="6"/>
        <v>1619</v>
      </c>
      <c r="M60" s="16">
        <f t="shared" si="6"/>
        <v>1835</v>
      </c>
      <c r="N60" s="5"/>
      <c r="O60" s="7"/>
      <c r="P60" s="8"/>
      <c r="Q60" s="8"/>
      <c r="R60" s="8"/>
      <c r="S60" s="22"/>
    </row>
    <row r="61" spans="1:19">
      <c r="A61" s="15" t="s">
        <v>19</v>
      </c>
      <c r="B61" s="5"/>
      <c r="C61" s="16"/>
      <c r="D61" s="16"/>
      <c r="E61" s="17"/>
      <c r="F61" s="17">
        <f>F60/39</f>
        <v>3.7179487179487181</v>
      </c>
      <c r="G61" s="17">
        <f t="shared" ref="G61:M61" si="7">G60/39</f>
        <v>33.820512820512818</v>
      </c>
      <c r="H61" s="17">
        <f t="shared" si="7"/>
        <v>1</v>
      </c>
      <c r="I61" s="17">
        <f t="shared" si="7"/>
        <v>3.8974358974358974</v>
      </c>
      <c r="J61" s="17"/>
      <c r="K61" s="17">
        <f t="shared" si="7"/>
        <v>5.5384615384615383</v>
      </c>
      <c r="L61" s="17">
        <f t="shared" si="7"/>
        <v>41.512820512820511</v>
      </c>
      <c r="M61" s="17">
        <f t="shared" si="7"/>
        <v>47.051282051282051</v>
      </c>
      <c r="N61" s="14"/>
      <c r="O61" s="7"/>
      <c r="P61" s="8"/>
      <c r="Q61" s="8"/>
      <c r="R61" s="8"/>
      <c r="S61" s="22"/>
    </row>
    <row r="62" spans="1:19" ht="22.5" customHeight="1">
      <c r="A62" s="5"/>
      <c r="B62" s="5"/>
      <c r="C62" s="5"/>
      <c r="D62" s="5"/>
      <c r="E62" s="5"/>
      <c r="F62" s="5"/>
      <c r="G62" s="5"/>
      <c r="H62" s="5"/>
      <c r="I62" s="5"/>
      <c r="J62" s="41"/>
      <c r="K62" s="41"/>
      <c r="L62" s="41"/>
      <c r="M62" s="41"/>
      <c r="N62" s="18"/>
      <c r="O62" s="7"/>
      <c r="P62" s="8"/>
      <c r="Q62" s="8"/>
      <c r="R62" s="8"/>
      <c r="S62" s="22"/>
    </row>
    <row r="63" spans="1:19">
      <c r="A63" s="5"/>
      <c r="B63" s="5"/>
      <c r="C63" s="42" t="s">
        <v>40</v>
      </c>
      <c r="D63" s="43"/>
      <c r="E63" s="44"/>
      <c r="F63" s="26"/>
      <c r="G63" s="26"/>
      <c r="H63" s="5"/>
      <c r="I63" s="5"/>
      <c r="J63" s="5"/>
      <c r="K63" s="5"/>
      <c r="L63" s="5"/>
      <c r="M63" s="5"/>
      <c r="N63" s="5"/>
      <c r="O63" s="7"/>
      <c r="P63" s="8"/>
      <c r="Q63" s="8"/>
      <c r="R63" s="8"/>
      <c r="S63" s="22"/>
    </row>
    <row r="64" spans="1:19">
      <c r="A64" s="5"/>
      <c r="B64" s="5"/>
      <c r="C64" s="27">
        <v>42362</v>
      </c>
      <c r="D64" s="37" t="s">
        <v>34</v>
      </c>
      <c r="E64" s="38"/>
      <c r="F64" s="26">
        <v>70</v>
      </c>
      <c r="G64" s="26">
        <v>102</v>
      </c>
      <c r="H64" s="5"/>
      <c r="I64" s="5"/>
      <c r="J64" s="19" t="s">
        <v>20</v>
      </c>
      <c r="K64" s="19"/>
      <c r="L64" s="19"/>
      <c r="M64" s="7"/>
      <c r="N64" s="5"/>
      <c r="O64" s="7"/>
      <c r="P64" s="8"/>
      <c r="Q64" s="8"/>
      <c r="R64" s="8"/>
      <c r="S64" s="22"/>
    </row>
    <row r="65" spans="1:19">
      <c r="A65" s="5"/>
      <c r="B65" s="5"/>
      <c r="C65" s="26"/>
      <c r="D65" s="37" t="s">
        <v>35</v>
      </c>
      <c r="E65" s="38"/>
      <c r="F65" s="26"/>
      <c r="G65" s="26">
        <v>56</v>
      </c>
      <c r="H65" s="5"/>
      <c r="M65" s="7" t="s">
        <v>21</v>
      </c>
      <c r="N65" s="7"/>
      <c r="O65" s="19">
        <f>SUM(O3:O64)</f>
        <v>105</v>
      </c>
      <c r="P65" s="8"/>
      <c r="Q65" s="8"/>
      <c r="R65" s="8"/>
      <c r="S65" s="22"/>
    </row>
    <row r="66" spans="1:19">
      <c r="A66" s="5"/>
      <c r="B66" s="5"/>
      <c r="C66" s="27">
        <v>42363</v>
      </c>
      <c r="D66" s="37" t="s">
        <v>35</v>
      </c>
      <c r="E66" s="38"/>
      <c r="F66" s="26"/>
      <c r="G66" s="26">
        <v>8</v>
      </c>
      <c r="H66" s="5"/>
      <c r="I66" s="25"/>
      <c r="J66" s="25"/>
      <c r="K66" s="25"/>
      <c r="L66" s="25"/>
      <c r="M66" s="7" t="s">
        <v>22</v>
      </c>
      <c r="N66" s="7"/>
      <c r="O66" s="20">
        <f>O65/9</f>
        <v>11.666666666666666</v>
      </c>
      <c r="P66" s="8"/>
      <c r="Q66" s="8"/>
      <c r="R66" s="8"/>
      <c r="S66" s="22"/>
    </row>
    <row r="67" spans="1:19">
      <c r="A67" s="5"/>
      <c r="B67" s="5"/>
      <c r="C67" s="26"/>
      <c r="D67" s="37" t="s">
        <v>36</v>
      </c>
      <c r="E67" s="38"/>
      <c r="F67" s="26">
        <v>8</v>
      </c>
      <c r="G67" s="26">
        <v>38</v>
      </c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2"/>
    </row>
    <row r="68" spans="1:19">
      <c r="A68" s="5"/>
      <c r="B68" s="5"/>
      <c r="C68" s="27">
        <v>42369</v>
      </c>
      <c r="D68" s="37" t="s">
        <v>37</v>
      </c>
      <c r="E68" s="38"/>
      <c r="F68" s="26"/>
      <c r="G68" s="26"/>
      <c r="H68" s="5"/>
      <c r="I68" s="5"/>
      <c r="J68" s="5"/>
      <c r="K68" s="5"/>
      <c r="L68" s="5"/>
      <c r="M68" s="5"/>
      <c r="N68" s="5"/>
      <c r="O68" s="21" t="s">
        <v>24</v>
      </c>
      <c r="P68" s="8">
        <f>SUM(P3:P67)</f>
        <v>491</v>
      </c>
      <c r="Q68" s="8"/>
      <c r="R68" s="8"/>
      <c r="S68" s="22"/>
    </row>
    <row r="69" spans="1:19">
      <c r="A69" s="5"/>
      <c r="B69" s="5"/>
      <c r="C69" s="26"/>
      <c r="D69" s="39" t="s">
        <v>39</v>
      </c>
      <c r="E69" s="40"/>
      <c r="F69" s="28">
        <f>SUM(F64:F68)</f>
        <v>78</v>
      </c>
      <c r="G69" s="28">
        <f>SUM(G64:G68)</f>
        <v>204</v>
      </c>
      <c r="H69" s="5"/>
      <c r="I69" s="5"/>
      <c r="J69" s="5"/>
      <c r="K69" s="5"/>
      <c r="L69" s="5"/>
      <c r="M69" s="5"/>
      <c r="N69" s="5"/>
      <c r="O69" s="21" t="s">
        <v>25</v>
      </c>
      <c r="P69" s="8"/>
      <c r="Q69" s="8">
        <f>SUM(Q3:Q68)</f>
        <v>443</v>
      </c>
      <c r="R69" s="8"/>
      <c r="S69" s="22"/>
    </row>
    <row r="70" spans="1:19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1" t="s">
        <v>26</v>
      </c>
      <c r="P70" s="8"/>
      <c r="Q70" s="8"/>
      <c r="R70" s="8">
        <f>SUM(R3:R69)</f>
        <v>532</v>
      </c>
      <c r="S70" s="22"/>
    </row>
  </sheetData>
  <mergeCells count="8">
    <mergeCell ref="D66:E66"/>
    <mergeCell ref="D67:E67"/>
    <mergeCell ref="D68:E68"/>
    <mergeCell ref="D69:E69"/>
    <mergeCell ref="J62:M62"/>
    <mergeCell ref="C63:E63"/>
    <mergeCell ref="D64:E64"/>
    <mergeCell ref="D65:E65"/>
  </mergeCells>
  <conditionalFormatting sqref="C3:C56">
    <cfRule type="cellIs" dxfId="0" priority="1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heavens</dc:creator>
  <cp:lastModifiedBy>Jim Heavens</cp:lastModifiedBy>
  <cp:lastPrinted>2018-02-27T18:31:17Z</cp:lastPrinted>
  <dcterms:created xsi:type="dcterms:W3CDTF">2012-03-11T13:26:40Z</dcterms:created>
  <dcterms:modified xsi:type="dcterms:W3CDTF">2019-02-23T00:03:06Z</dcterms:modified>
</cp:coreProperties>
</file>